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D568F86F-642B-416A-91C4-67D21F04C9FA}" xr6:coauthVersionLast="47" xr6:coauthVersionMax="47" xr10:uidLastSave="{00000000-0000-0000-0000-000000000000}"/>
  <bookViews>
    <workbookView xWindow="-108" yWindow="-108" windowWidth="23256" windowHeight="12576" xr2:uid="{1A164ECA-9053-4D4C-8CD0-53448D20E358}"/>
  </bookViews>
  <sheets>
    <sheet name="Convenio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1" i="1" l="1"/>
  <c r="J21" i="1"/>
  <c r="K20" i="1"/>
  <c r="J20" i="1"/>
  <c r="K19" i="1"/>
  <c r="J19" i="1"/>
  <c r="K18" i="1"/>
  <c r="J18" i="1"/>
  <c r="J17" i="1"/>
  <c r="H16" i="1"/>
  <c r="H15" i="1"/>
  <c r="H14" i="1"/>
  <c r="H13" i="1"/>
  <c r="H12" i="1"/>
  <c r="H11" i="1"/>
  <c r="H10" i="1"/>
  <c r="K9" i="1"/>
  <c r="I8" i="1"/>
  <c r="H8" i="1"/>
  <c r="H7" i="1"/>
  <c r="I7" i="1" s="1"/>
  <c r="I6" i="1"/>
  <c r="H6" i="1"/>
  <c r="H5" i="1"/>
  <c r="I4" i="1"/>
  <c r="H4" i="1"/>
  <c r="K1" i="1"/>
  <c r="J8" i="1" s="1"/>
  <c r="K5" i="1" l="1"/>
  <c r="K8" i="1"/>
  <c r="J6" i="1"/>
  <c r="K6" i="1" s="1"/>
  <c r="J4" i="1"/>
  <c r="K4" i="1" s="1"/>
  <c r="I11" i="1"/>
  <c r="I13" i="1"/>
  <c r="I15" i="1"/>
  <c r="J11" i="1"/>
  <c r="K11" i="1" s="1"/>
  <c r="J13" i="1"/>
  <c r="K13" i="1" s="1"/>
  <c r="J15" i="1"/>
  <c r="K15" i="1" s="1"/>
  <c r="I5" i="1"/>
  <c r="J5" i="1"/>
  <c r="J7" i="1"/>
  <c r="K7" i="1" s="1"/>
  <c r="I10" i="1"/>
  <c r="I12" i="1"/>
  <c r="I14" i="1"/>
  <c r="I16" i="1"/>
  <c r="J10" i="1"/>
  <c r="K10" i="1" s="1"/>
  <c r="J12" i="1"/>
  <c r="K12" i="1" s="1"/>
  <c r="J14" i="1"/>
  <c r="K14" i="1" s="1"/>
  <c r="J16" i="1"/>
  <c r="K16" i="1" s="1"/>
</calcChain>
</file>

<file path=xl/sharedStrings.xml><?xml version="1.0" encoding="utf-8"?>
<sst xmlns="http://schemas.openxmlformats.org/spreadsheetml/2006/main" count="116" uniqueCount="82">
  <si>
    <t>RESUMEN CONVENIOS INTERINSTITUCIONALES Y CARTAS COMPROMISO</t>
  </si>
  <si>
    <t>Fecha de actualización</t>
  </si>
  <si>
    <t>ÍTEM</t>
  </si>
  <si>
    <t>TIPO DE DOCUMENTO</t>
  </si>
  <si>
    <t>NOMBRE DEL DOCUMENTO</t>
  </si>
  <si>
    <t>INSTITUCIÓN / EMPRESA</t>
  </si>
  <si>
    <t>ACTIVIDAD ECONÓMICA/INSTITUCIONAL</t>
  </si>
  <si>
    <t>FECHA DE SOLICITUD</t>
  </si>
  <si>
    <t>FECHA DE INICIO DE CONVENIO</t>
  </si>
  <si>
    <t>FECHA DE FIN DE CONVENIO</t>
  </si>
  <si>
    <t>AÑOS DE CONVENIO</t>
  </si>
  <si>
    <t>DÍAS RESTANTES</t>
  </si>
  <si>
    <t>ESTADO DE CONVENIO</t>
  </si>
  <si>
    <t>RESPONSABLE UNL</t>
  </si>
  <si>
    <t>RESPONSABLE INSTITUCIÓN EXTERNA</t>
  </si>
  <si>
    <t>TIPO DE PP</t>
  </si>
  <si>
    <t>OBSERVACIONES</t>
  </si>
  <si>
    <t>CARTA DE COMPROMISO</t>
  </si>
  <si>
    <t>CARTA COMPROMISO DE COOPERACIÓN INTERINSTITUCIONAL ENTRE INGENIERÍA AGILA &amp; SÁNCHEZ CÍA. LTDA. Y FEIRNNR DE LA UNL</t>
  </si>
  <si>
    <t>AGILA &amp; SÁNCHEZ CÍA. LTDA.</t>
  </si>
  <si>
    <t>Entre sus principales actividades se pueden mencionar:
- Fusiones de fibra óptica.
- Pruebas de reflectometría (OTDR)
- Proyectos de telecomunicaciones
- Redes y cableado estructurado</t>
  </si>
  <si>
    <t>Ing. Julio Romero
Ing. Andy Vega</t>
  </si>
  <si>
    <t>Ing. Jimmy Sanchez Herrera</t>
  </si>
  <si>
    <t>Laboral</t>
  </si>
  <si>
    <t>Renovado por Ing. Frankling Jimenez</t>
  </si>
  <si>
    <t>CARTA COMPROMISO DE COOPERACIÓN INTERINSTITUCIONAL ENTRE NODO CIA. LTDA. Y FEIRNNR DE LA UNL</t>
  </si>
  <si>
    <t>NODO CIA. LTDA.</t>
  </si>
  <si>
    <t>- Brindar espacios de desarrollo profesional a los practicantes.
- Integrar a los practicantes en proyectos de la empresa.
- Brindar asesoramiento y orientación oportuna a los practicantes.
- Coordinar el desarrollo de capacitaciones, charlas, talleres en conjunto con la carrera de Telecomunicaciones.
- Brindar apoyo logístico institucional cuando sea posible.</t>
  </si>
  <si>
    <t>Dr. Jorky Armijos
Ing. Andy Vega</t>
  </si>
  <si>
    <t>Ing. Jorge Barba Guamán</t>
  </si>
  <si>
    <t>CARTA COMPROMISO DE COOPERACIÓN INTERINSTITUCIONAL ENTRE LOJASYSTEM C.A Y FEIRNNR DE LA UNL</t>
  </si>
  <si>
    <t>LOJASYSTEM C.A</t>
  </si>
  <si>
    <t>Entre sus principales actividades se pueden mencionar:
- Instalaciones del servicio de internet y Tv digital con infraestructura GPON (Planta externa)
- Instalaciones del servicio de internet de banda ancha (radioenlaces) con equipos ubiquiti (Antenas)
- Montaje de antenas (Air fiber Plus) en torres.
- Configuración de ONUS: routers (como principales o repetidoras), CATV y Antenas.
- Tendido de fibra en postes - Domus - y ubicación de nuevas NAPs.
- Soporte técnico: fibras rotas, potencias elevadas, configuración de equipos etc.
- Acceso remoto: TeamViewer y Anydesk.</t>
  </si>
  <si>
    <t>Ing. José Cuenca Ojeda</t>
  </si>
  <si>
    <t>CARTA COMPROMISO DE COOPERACIÓN INTERINSTITUCIONAL ENTRE POMORA CONSTRUCTORA CIA. LTDA. Y FEIRNNR DE LA UNL</t>
  </si>
  <si>
    <t>POMORA CONSTRUCTORA CIA. LTDA.</t>
  </si>
  <si>
    <t>Entre sus principales actividades se pueden mencionar:
Elaboración y realización de proyectos de ingeniería eléctrica y electrónica, ingeniería de minas, ingeniería química, mecánica, industrial, de sistemas, e ingeniería especializada en sistemas de seguridad.</t>
  </si>
  <si>
    <t>Ing. Gonzalo Ramon Jaramillo</t>
  </si>
  <si>
    <t>CARTA COMPROMISO DE COOPERACIÓN INTERINSTITUCIONAL ENTRE CORPORACIÓN TECSERLED TECNOLOGÍA &amp; SERVICIOS Y LA UNIVERSIDAD NACIONAL DE LOJA</t>
  </si>
  <si>
    <t>CORPORACIÓN TECSERLED TECNOLOGÍA &amp; SERVICIOS</t>
  </si>
  <si>
    <t>Empresa dedicada al diseño, manufacturación y distribución de tecnología LED, productos de iluminación preensamblados e integrales basados en LEDs de alto brillo. Proveedor de equipos de automatización y componentes electrónicos. Servicios Educativos mediante el proyecto Talleres Globales y la fundación "CreamosUNmundoMEJOR"</t>
  </si>
  <si>
    <t>Ing. Leonardo Camacho Ruilova</t>
  </si>
  <si>
    <t>CARTA COMPROMISO DE COOPERACIÓN INTERINSTITUCIONAL ENTRE
TELCO-ELEC ASOCIADOS Y LA UNIVERSIDAD NACIONAL DE LOJA</t>
  </si>
  <si>
    <t>TELCO-ELEC ASOCIADOS</t>
  </si>
  <si>
    <t>Empresa dedicada a la consultoría, diseño, mantenimiento y construcción de proyectos de
telecomunicaciones, electrónica y electricidad con tecnología de punta.</t>
  </si>
  <si>
    <t>INDEFINIDA</t>
  </si>
  <si>
    <t>Ing. Michael Valarezo</t>
  </si>
  <si>
    <t>Ing. David Sarango</t>
  </si>
  <si>
    <t>Verificar si todavía está vigente esta carta</t>
  </si>
  <si>
    <t>CARTA COMPROMISO DE COOPERACIÓN INTERINSTITUCIONAL ENTRE
LA UNIVERSIDAD NACIONAL DE LOJA Y MASTER PC</t>
  </si>
  <si>
    <t>MASTER PC</t>
  </si>
  <si>
    <t xml:space="preserve">• Venta de computadoras e insumos electrónicos.
• Reparación y mantenimiento de teléfonos inalámbricos, teléfonos celulares y aparatos de fax.
• Reparación y mantenimiento de: computadoras de escritorio, computadoras portátiles, impresoras, servidores informáticos. </t>
  </si>
  <si>
    <t>Ing. Victor Hugo Moreno Burneo</t>
  </si>
  <si>
    <t>Nuevo</t>
  </si>
  <si>
    <t>CONVENIO INTERINSTITUCIONAL</t>
  </si>
  <si>
    <t>CONVENIO INTERINSTITUCIONAL DE PRÁCTICAS PRE-PROFESIONALES ENTRE LA CORPORACIÓN NACIONAL DE TELECOMUNICACIONES CNT EP Y LA UNIVERSIDAD NACIONAL DE LOJA</t>
  </si>
  <si>
    <t>CORPORACIÓN NACIONAL DE TELECOMUNICACIONES CNT EP</t>
  </si>
  <si>
    <t>Incorporar exclusivamente al practicante, a proyectos ligados en los procesos comerciales, técnicos u otros de la CNT EP, por lo que, bajo ningún concepto serán vinculados para cubrir posiciones temporales ocasionales por vacaciones, enfermedad, comisión de servicios o para realizar actividades propias de los servidores u obreros.</t>
  </si>
  <si>
    <t>Ph.D Nikolay Aguirre</t>
  </si>
  <si>
    <t>Dr. Pablo Tocto Palacios</t>
  </si>
  <si>
    <t>CARTA COMPROMISO DE COOPERACIÓN INTERINSTITUCIONAL ENTRE CONSORCIO DE TRANSPORTISTAS URBANOS CIUDAD DE LOJA Y FEIRNNR DE LA UNL</t>
  </si>
  <si>
    <t>CONSORCIO DE TRANSPORTISTAS URBANOS CIUDAD DE LOJA</t>
  </si>
  <si>
    <t>- Brindar espacios de desarrollo profesional a los practicantes.
- Integrar a los practicantes en proyectos de la empresa.
- Brindar asesoramiento y orientación oportuna a los practicantes.
- Coordinar el desarrollo de capacitaciones, charlas, talleres en conjunto con la carrera de Telecomunicaciones.
- Brindar apoyo logístico institucional cuando sea posible.
- Expedir certificaciones por el cumplimiento de las prácticas pre profesionales a los estudiantes.</t>
  </si>
  <si>
    <t>Ing. Michael Valarezo
Ing. Paulo Samaniego</t>
  </si>
  <si>
    <t>Ing. Diego Guerrero Ordoñez</t>
  </si>
  <si>
    <t>CONVENIO MARCO DE COOPERACIÓN</t>
  </si>
  <si>
    <t xml:space="preserve">CONVENIO MARCO DE COOPERACIÓN ENTRE LA AGENCIA DE REGULACIÓN Y CONTROL FITO Y ZOOSANITARIO - AGROCALIDAD Y LA UNIVERSIDAD NACIONAL DE LOJA </t>
  </si>
  <si>
    <t>AGENCIA DE REGULACIÓN Y CONTROL FITO Y ZOOSANITARIO - AGROCALIDAD</t>
  </si>
  <si>
    <t>Elaboración de estudios y proyectos conjuntos de investigación e innovación en sectores de interés institucional.
Elaboración de programas de capacitación conjuntos utilizando metodología y la infraestructura que para el efecto tenga las partes.
Intercambio de información sobre temas de interés común, incorporación de las tecnologías de la información y la comunicaciones a los programas de enseñanza, proyectos en programas de extención, capacitación de docentes, y en general, toda clase de actividades orientadas al desarrollo académico.
Cooperación para diseñar sistemas de transferencia de tecnología y difusión de resultados.
Cooperación para la realización de prácticas estudiantiles orientadas a la vinculación de los estudiantes.
Cooperación para la realización de proyectos municipales y universitarios orientados a la dualidad de conocimiento teórico práctico, con la finalidad de poder vincularse de forma real y objetiva.
Las que se acuerden</t>
  </si>
  <si>
    <t>Ing. Wilson Almeida Granja</t>
  </si>
  <si>
    <t>CARTA COMPROMISO DE COOPERACIÓN INTERINSTITUCIONAL ENTRE GOBIERNO AUTÓNOMO DESCENTRALIZADO PARROQUIAL RURAL DE JIMBILLA Y FEIRNNR DE LA UNL</t>
  </si>
  <si>
    <t>GOBIERNO AUTÓNOMO DESCENTRALIZADO PARROQUIAL RURAL DE JIMBILLA</t>
  </si>
  <si>
    <t>Sra. Rosa Jarro Morocho</t>
  </si>
  <si>
    <t>CARTA COMPROMISO DE COOPERACIÓN INTERINSTITUCIONAL ENTRE ADASMEG CIA. LTDA. Y FEIRNNR DE LA UNL</t>
  </si>
  <si>
    <t>ADASMEG CIA. LTDA.</t>
  </si>
  <si>
    <t>Venta equipos eléctricos y electrónicos, de telecomunicaciones y de equipos de seguridad.
Instalación, mantenimiento y reparación de estaciones de telecomunicaciones, de
radar y tendido de redes eléctricas.</t>
  </si>
  <si>
    <t>Econ. Hugo Melo</t>
  </si>
  <si>
    <t>CONVENIO ESPECIFICO</t>
  </si>
  <si>
    <t>CONVENIO ESPECÍFICO DE COOPERACIÓN INTERINSTITUCIONAL ENTRE LA UNIVERSIDAD NACIONAL DE LOJA Y EL GOBIERNO AUTÓNOMO DESCENTRALIZADO MUNICIPIO DE LOJA</t>
  </si>
  <si>
    <t>GAD MUNICIPIO DE LOJA</t>
  </si>
  <si>
    <t>Elaboración de proyectos conjuntos de investigación e innovación en sectores de interés institucional.
Elaboración de programas de capacitación conjuntos utilizando metodología y la infraestructura que para el efecto tenga las partes.
Intercambio de información sobre temas de interés común, incorporación de las tecnologías de la información y la comunicaciones a los programas de enseñanza, proyectos en programas de extención, capacitación de docentes, y en general, toda clase de actividades orientadas al desarrollo académico.
Cooperación para diseñar sistemas de transferencia de tecnología y difusión de resultados.
Cooperación para la realización de prácticas estudiantiles orientadas a la vinculación de los estudiantes.
Cooperación para la realización de proyectos municipales y universitarios orientados a la dualidad de conocimiento teórico práctico, con la finalidad de poder vincularse de forma real y objetiva.
Las que se acuerden</t>
  </si>
  <si>
    <t>Lic. Piedad Pineda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</si>
</sst>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540A]dd\-mmm\-yy;@"/>
  </numFmts>
  <fonts count="2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1" fillId="0" borderId="0" xfId="0" applyFont="1" applyAlignment="1">
      <alignment horizontal="left" vertical="center"/>
    </xf>
    <xf numFmtId="1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0" fontId="0" fillId="0" borderId="0" xfId="0" quotePrefix="1" applyAlignment="1">
      <alignment vertical="center" wrapText="1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20"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numFmt numFmtId="2" formatCode="0.00"/>
      <alignment horizontal="general" vertical="center" textRotation="0" wrapText="0" indent="0" justifyLastLine="0" shrinkToFit="0" readingOrder="0"/>
    </dxf>
    <dxf>
      <numFmt numFmtId="2" formatCode="0.00"/>
      <alignment horizontal="general" vertical="center" textRotation="0" indent="0" justifyLastLine="0" shrinkToFit="0" readingOrder="0"/>
    </dxf>
    <dxf>
      <numFmt numFmtId="19" formatCode="d/m/yyyy"/>
      <alignment horizontal="center" vertical="center" textRotation="0" wrapText="0" indent="0" justifyLastLine="0" shrinkToFit="0" readingOrder="0"/>
    </dxf>
    <dxf>
      <numFmt numFmtId="164" formatCode="[$-1540A]dd\-mmm\-yy;@"/>
      <alignment horizontal="general" vertical="center" textRotation="0" indent="0" justifyLastLine="0" shrinkToFit="0" readingOrder="0"/>
    </dxf>
    <dxf>
      <numFmt numFmtId="164" formatCode="[$-1540A]dd\-mmm\-yy;@"/>
      <alignment horizontal="general" vertical="center" textRotation="0" indent="0" justifyLastLine="0" shrinkToFit="0" readingOrder="0"/>
    </dxf>
    <dxf>
      <numFmt numFmtId="164" formatCode="[$-1540A]dd\-mmm\-yy;@"/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64DAE74-EFCB-46A8-B83E-217001996846}" name="Tabla3" displayName="Tabla3" ref="A3:O21" totalsRowShown="0" headerRowDxfId="16" dataDxfId="15">
  <autoFilter ref="A3:O21" xr:uid="{1F07FEAB-C4C8-47AB-B77E-7F2081C8C9CA}"/>
  <sortState xmlns:xlrd2="http://schemas.microsoft.com/office/spreadsheetml/2017/richdata2" ref="A4:O15">
    <sortCondition ref="A3:A15"/>
  </sortState>
  <tableColumns count="15">
    <tableColumn id="15" xr3:uid="{19CD3952-BAF8-4969-8545-F781701D8B08}" name="ÍTEM" dataDxfId="14"/>
    <tableColumn id="1" xr3:uid="{FDD2068F-EFF2-4E52-8197-8ACD8BEB87B6}" name="TIPO DE DOCUMENTO" dataDxfId="13"/>
    <tableColumn id="12" xr3:uid="{A96D2AEA-CFDB-4C7C-9A68-26DB7048C323}" name="NOMBRE DEL DOCUMENTO" dataDxfId="12"/>
    <tableColumn id="2" xr3:uid="{F230E8BA-0616-45DE-A21D-663639B18EC4}" name="INSTITUCIÓN / EMPRESA" dataDxfId="11"/>
    <tableColumn id="13" xr3:uid="{1ECA2965-4C98-4860-AAC8-EEBE20A375D0}" name="ACTIVIDAD ECONÓMICA/INSTITUCIONAL" dataDxfId="10"/>
    <tableColumn id="3" xr3:uid="{EA99EC91-77F6-4C53-B2C9-1B93D95A9E64}" name="FECHA DE SOLICITUD" dataDxfId="9"/>
    <tableColumn id="4" xr3:uid="{DDD90C5F-0C75-4332-8EA1-4962DDD17F72}" name="FECHA DE INICIO DE CONVENIO" dataDxfId="8"/>
    <tableColumn id="5" xr3:uid="{E9FEB1FD-8DE4-4400-BBF8-46124DF5D2B1}" name="FECHA DE FIN DE CONVENIO" dataDxfId="7"/>
    <tableColumn id="6" xr3:uid="{F4413094-CD96-42E7-B3AA-F545016522AE}" name="AÑOS DE CONVENIO" dataDxfId="6">
      <calculatedColumnFormula>YEAR(Tabla3[[#This Row],[FECHA DE FIN DE CONVENIO]])-YEAR(Tabla3[[#This Row],[FECHA DE INICIO DE CONVENIO]])</calculatedColumnFormula>
    </tableColumn>
    <tableColumn id="7" xr3:uid="{E192EA33-1F4B-41BE-9283-C23075FABEDE}" name="DÍAS RESTANTES" dataDxfId="5">
      <calculatedColumnFormula>IF(Tabla3[[#This Row],[FECHA DE FIN DE CONVENIO]]=0,"",_xlfn.DAYS(+Tabla3[[#This Row],[FECHA DE FIN DE CONVENIO]],$K$1))</calculatedColumnFormula>
    </tableColumn>
    <tableColumn id="14" xr3:uid="{54DCAEEC-05BA-4BD2-9AA3-C72BE0053643}" name="ESTADO DE CONVENIO" dataDxfId="4">
      <calculatedColumnFormula>IF(Tabla3[[#This Row],[FECHA DE FIN DE CONVENIO]]=0,"",IF(Tabla3[[#This Row],[DÍAS RESTANTES]]&gt;0,"ACTIVO","CADUCADO"))</calculatedColumnFormula>
    </tableColumn>
    <tableColumn id="8" xr3:uid="{0A858D28-30CC-4AA2-858E-A377F71FA8C1}" name="RESPONSABLE UNL" dataDxfId="3"/>
    <tableColumn id="9" xr3:uid="{4C854AFE-406D-4274-8F62-E2DE7AFBD65A}" name="RESPONSABLE INSTITUCIÓN EXTERNA" dataDxfId="2"/>
    <tableColumn id="10" xr3:uid="{FFF95A7C-BB5C-43A4-B52B-4E87191F803E}" name="TIPO DE PP" dataDxfId="1"/>
    <tableColumn id="11" xr3:uid="{E4C2AA07-39ED-4E7E-8760-7B0CACB5F92D}" name="OBSERVACION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01EE4-E296-4C73-86E0-83A6F59D8C5C}">
  <dimension ref="A1:O21"/>
  <sheetViews>
    <sheetView tabSelected="1" topLeftCell="E7" zoomScale="70" zoomScaleNormal="70" workbookViewId="0">
      <selection activeCell="E12" sqref="E12"/>
    </sheetView>
  </sheetViews>
  <sheetFormatPr baseColWidth="10" defaultRowHeight="14.4" x14ac:dyDescent="0.3"/>
  <cols>
    <col min="1" max="1" width="6" customWidth="1"/>
    <col min="2" max="2" width="33.5546875" style="7" bestFit="1" customWidth="1"/>
    <col min="3" max="3" width="41.21875" style="7" customWidth="1"/>
    <col min="4" max="4" width="26.33203125" style="7" customWidth="1"/>
    <col min="5" max="5" width="109" customWidth="1"/>
    <col min="6" max="6" width="9.77734375" customWidth="1"/>
    <col min="7" max="7" width="11.5546875" customWidth="1"/>
    <col min="8" max="8" width="12.44140625" customWidth="1"/>
    <col min="9" max="9" width="11.21875" customWidth="1"/>
    <col min="10" max="10" width="11.88671875" customWidth="1"/>
    <col min="11" max="11" width="14.6640625" customWidth="1"/>
    <col min="12" max="12" width="21.77734375" customWidth="1"/>
    <col min="13" max="13" width="18.33203125" customWidth="1"/>
    <col min="14" max="14" width="12.77734375" customWidth="1"/>
    <col min="15" max="15" width="41.44140625" customWidth="1"/>
  </cols>
  <sheetData>
    <row r="1" spans="1:15" ht="23.4" x14ac:dyDescent="0.3">
      <c r="A1" s="1" t="s">
        <v>0</v>
      </c>
      <c r="B1" s="1"/>
      <c r="C1" s="1"/>
      <c r="D1" s="1"/>
      <c r="E1" s="1"/>
      <c r="F1" s="1"/>
      <c r="G1" s="1"/>
      <c r="K1" s="2">
        <f ca="1">TODAY()</f>
        <v>45173</v>
      </c>
    </row>
    <row r="2" spans="1:15" ht="23.4" x14ac:dyDescent="0.3">
      <c r="B2" s="3" t="s">
        <v>1</v>
      </c>
      <c r="C2" s="4">
        <v>45173</v>
      </c>
      <c r="D2" s="5"/>
      <c r="E2" s="5"/>
      <c r="F2" s="5"/>
      <c r="G2" s="5"/>
      <c r="K2" s="2"/>
    </row>
    <row r="3" spans="1:15" s="7" customFormat="1" ht="43.2" x14ac:dyDescent="0.3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</row>
    <row r="4" spans="1:15" ht="72" x14ac:dyDescent="0.3">
      <c r="A4" s="8">
        <v>1</v>
      </c>
      <c r="B4" s="9" t="s">
        <v>17</v>
      </c>
      <c r="C4" s="6" t="s">
        <v>18</v>
      </c>
      <c r="D4" s="6" t="s">
        <v>19</v>
      </c>
      <c r="E4" s="6" t="s">
        <v>20</v>
      </c>
      <c r="F4" s="10"/>
      <c r="G4" s="10">
        <v>45103</v>
      </c>
      <c r="H4" s="10">
        <f>+Tabla3[[#This Row],[FECHA DE INICIO DE CONVENIO]]+730</f>
        <v>45833</v>
      </c>
      <c r="I4" s="8">
        <f>YEAR(Tabla3[[#This Row],[FECHA DE FIN DE CONVENIO]])-YEAR(Tabla3[[#This Row],[FECHA DE INICIO DE CONVENIO]])</f>
        <v>2</v>
      </c>
      <c r="J4" s="11">
        <f ca="1">IF(Tabla3[[#This Row],[FECHA DE FIN DE CONVENIO]]=0,"",_xlfn.DAYS(+Tabla3[[#This Row],[FECHA DE FIN DE CONVENIO]],$K$1))</f>
        <v>660</v>
      </c>
      <c r="K4" s="11" t="str">
        <f ca="1">IF(Tabla3[[#This Row],[FECHA DE FIN DE CONVENIO]]=0,"",IF(Tabla3[[#This Row],[DÍAS RESTANTES]]&gt;0,"ACTIVO","CADUCADO"))</f>
        <v>ACTIVO</v>
      </c>
      <c r="L4" s="6" t="s">
        <v>21</v>
      </c>
      <c r="M4" s="9" t="s">
        <v>22</v>
      </c>
      <c r="N4" s="9" t="s">
        <v>23</v>
      </c>
      <c r="O4" s="6" t="s">
        <v>24</v>
      </c>
    </row>
    <row r="5" spans="1:15" ht="72" x14ac:dyDescent="0.3">
      <c r="A5" s="8">
        <v>2</v>
      </c>
      <c r="B5" s="9" t="s">
        <v>17</v>
      </c>
      <c r="C5" s="6" t="s">
        <v>25</v>
      </c>
      <c r="D5" s="6" t="s">
        <v>26</v>
      </c>
      <c r="E5" s="12" t="s">
        <v>27</v>
      </c>
      <c r="F5" s="10"/>
      <c r="G5" s="10">
        <v>44674</v>
      </c>
      <c r="H5" s="10">
        <f>+Tabla3[[#This Row],[FECHA DE INICIO DE CONVENIO]]+730</f>
        <v>45404</v>
      </c>
      <c r="I5" s="8">
        <f>YEAR(Tabla3[[#This Row],[FECHA DE FIN DE CONVENIO]])-YEAR(Tabla3[[#This Row],[FECHA DE INICIO DE CONVENIO]])</f>
        <v>2</v>
      </c>
      <c r="J5" s="11">
        <f ca="1">IF(Tabla3[[#This Row],[FECHA DE FIN DE CONVENIO]]=0,"",_xlfn.DAYS(+Tabla3[[#This Row],[FECHA DE FIN DE CONVENIO]],$K$1))</f>
        <v>231</v>
      </c>
      <c r="K5" s="11" t="str">
        <f ca="1">IF(Tabla3[[#This Row],[FECHA DE FIN DE CONVENIO]]=0,"",IF(Tabla3[[#This Row],[DÍAS RESTANTES]]&gt;0,"ACTIVO","CADUCADO"))</f>
        <v>ACTIVO</v>
      </c>
      <c r="L5" s="6" t="s">
        <v>28</v>
      </c>
      <c r="M5" s="9" t="s">
        <v>29</v>
      </c>
      <c r="N5" s="9" t="s">
        <v>23</v>
      </c>
      <c r="O5" s="6"/>
    </row>
    <row r="6" spans="1:15" ht="115.2" x14ac:dyDescent="0.3">
      <c r="A6" s="8">
        <v>3</v>
      </c>
      <c r="B6" s="9" t="s">
        <v>17</v>
      </c>
      <c r="C6" s="6" t="s">
        <v>30</v>
      </c>
      <c r="D6" s="6" t="s">
        <v>31</v>
      </c>
      <c r="E6" s="6" t="s">
        <v>32</v>
      </c>
      <c r="F6" s="10"/>
      <c r="G6" s="10">
        <v>45103</v>
      </c>
      <c r="H6" s="10">
        <f>+Tabla3[[#This Row],[FECHA DE INICIO DE CONVENIO]]+730</f>
        <v>45833</v>
      </c>
      <c r="I6" s="8">
        <f>YEAR(Tabla3[[#This Row],[FECHA DE FIN DE CONVENIO]])-YEAR(Tabla3[[#This Row],[FECHA DE INICIO DE CONVENIO]])</f>
        <v>2</v>
      </c>
      <c r="J6" s="11">
        <f ca="1">IF(Tabla3[[#This Row],[FECHA DE FIN DE CONVENIO]]=0,"",_xlfn.DAYS(+Tabla3[[#This Row],[FECHA DE FIN DE CONVENIO]],$K$1))</f>
        <v>660</v>
      </c>
      <c r="K6" s="11" t="str">
        <f ca="1">IF(Tabla3[[#This Row],[FECHA DE FIN DE CONVENIO]]=0,"",IF(Tabla3[[#This Row],[DÍAS RESTANTES]]&gt;0,"ACTIVO","CADUCADO"))</f>
        <v>ACTIVO</v>
      </c>
      <c r="L6" s="6" t="s">
        <v>21</v>
      </c>
      <c r="M6" s="9" t="s">
        <v>33</v>
      </c>
      <c r="N6" s="9" t="s">
        <v>23</v>
      </c>
      <c r="O6" s="6" t="s">
        <v>24</v>
      </c>
    </row>
    <row r="7" spans="1:15" ht="57.6" x14ac:dyDescent="0.3">
      <c r="A7" s="8">
        <v>4</v>
      </c>
      <c r="B7" s="9" t="s">
        <v>17</v>
      </c>
      <c r="C7" s="6" t="s">
        <v>34</v>
      </c>
      <c r="D7" s="6" t="s">
        <v>35</v>
      </c>
      <c r="E7" s="6" t="s">
        <v>36</v>
      </c>
      <c r="F7" s="10"/>
      <c r="G7" s="10">
        <v>45103</v>
      </c>
      <c r="H7" s="10">
        <f>+Tabla3[[#This Row],[FECHA DE INICIO DE CONVENIO]]+730</f>
        <v>45833</v>
      </c>
      <c r="I7" s="8">
        <f>YEAR(Tabla3[[#This Row],[FECHA DE FIN DE CONVENIO]])-YEAR(Tabla3[[#This Row],[FECHA DE INICIO DE CONVENIO]])</f>
        <v>2</v>
      </c>
      <c r="J7" s="11">
        <f ca="1">IF(Tabla3[[#This Row],[FECHA DE FIN DE CONVENIO]]=0,"",_xlfn.DAYS(+Tabla3[[#This Row],[FECHA DE FIN DE CONVENIO]],$K$1))</f>
        <v>660</v>
      </c>
      <c r="K7" s="11" t="str">
        <f ca="1">IF(Tabla3[[#This Row],[FECHA DE FIN DE CONVENIO]]=0,"",IF(Tabla3[[#This Row],[DÍAS RESTANTES]]&gt;0,"ACTIVO","CADUCADO"))</f>
        <v>ACTIVO</v>
      </c>
      <c r="L7" s="6" t="s">
        <v>21</v>
      </c>
      <c r="M7" s="9" t="s">
        <v>37</v>
      </c>
      <c r="N7" s="9" t="s">
        <v>23</v>
      </c>
      <c r="O7" s="6" t="s">
        <v>24</v>
      </c>
    </row>
    <row r="8" spans="1:15" ht="57.6" x14ac:dyDescent="0.3">
      <c r="A8" s="8">
        <v>5</v>
      </c>
      <c r="B8" s="9" t="s">
        <v>17</v>
      </c>
      <c r="C8" s="6" t="s">
        <v>38</v>
      </c>
      <c r="D8" s="6" t="s">
        <v>39</v>
      </c>
      <c r="E8" s="6" t="s">
        <v>40</v>
      </c>
      <c r="F8" s="10"/>
      <c r="G8" s="10">
        <v>45103</v>
      </c>
      <c r="H8" s="10">
        <f>+Tabla3[[#This Row],[FECHA DE INICIO DE CONVENIO]]+730</f>
        <v>45833</v>
      </c>
      <c r="I8" s="8">
        <f>YEAR(Tabla3[[#This Row],[FECHA DE FIN DE CONVENIO]])-YEAR(Tabla3[[#This Row],[FECHA DE INICIO DE CONVENIO]])</f>
        <v>2</v>
      </c>
      <c r="J8" s="11">
        <f ca="1">IF(Tabla3[[#This Row],[FECHA DE FIN DE CONVENIO]]=0,"",_xlfn.DAYS(+Tabla3[[#This Row],[FECHA DE FIN DE CONVENIO]],$K$1))</f>
        <v>660</v>
      </c>
      <c r="K8" s="11" t="str">
        <f ca="1">IF(Tabla3[[#This Row],[FECHA DE FIN DE CONVENIO]]=0,"",IF(Tabla3[[#This Row],[DÍAS RESTANTES]]&gt;0,"ACTIVO","CADUCADO"))</f>
        <v>ACTIVO</v>
      </c>
      <c r="L8" s="6" t="s">
        <v>21</v>
      </c>
      <c r="M8" s="9" t="s">
        <v>41</v>
      </c>
      <c r="N8" s="9" t="s">
        <v>23</v>
      </c>
      <c r="O8" s="6" t="s">
        <v>24</v>
      </c>
    </row>
    <row r="9" spans="1:15" ht="57.6" x14ac:dyDescent="0.3">
      <c r="A9" s="8">
        <v>6</v>
      </c>
      <c r="B9" s="9" t="s">
        <v>17</v>
      </c>
      <c r="C9" s="6" t="s">
        <v>42</v>
      </c>
      <c r="D9" s="6" t="s">
        <v>43</v>
      </c>
      <c r="E9" s="6" t="s">
        <v>44</v>
      </c>
      <c r="F9" s="10"/>
      <c r="G9" s="10">
        <v>43866</v>
      </c>
      <c r="H9" s="10" t="s">
        <v>45</v>
      </c>
      <c r="I9" s="8" t="s">
        <v>45</v>
      </c>
      <c r="J9" s="11">
        <v>1</v>
      </c>
      <c r="K9" s="11" t="str">
        <f>IF(Tabla3[[#This Row],[FECHA DE FIN DE CONVENIO]]=0,"",IF(Tabla3[[#This Row],[DÍAS RESTANTES]]&gt;0,"ACTIVO","CADUCADO"))</f>
        <v>ACTIVO</v>
      </c>
      <c r="L9" s="9" t="s">
        <v>46</v>
      </c>
      <c r="M9" s="9" t="s">
        <v>47</v>
      </c>
      <c r="N9" s="9" t="s">
        <v>23</v>
      </c>
      <c r="O9" s="6" t="s">
        <v>48</v>
      </c>
    </row>
    <row r="10" spans="1:15" ht="57.6" x14ac:dyDescent="0.3">
      <c r="A10" s="8">
        <v>7</v>
      </c>
      <c r="B10" s="9" t="s">
        <v>17</v>
      </c>
      <c r="C10" s="6" t="s">
        <v>49</v>
      </c>
      <c r="D10" s="6" t="s">
        <v>50</v>
      </c>
      <c r="E10" s="6" t="s">
        <v>51</v>
      </c>
      <c r="F10" s="10"/>
      <c r="G10" s="10">
        <v>45103</v>
      </c>
      <c r="H10" s="10">
        <f>+Tabla3[[#This Row],[FECHA DE INICIO DE CONVENIO]]+730</f>
        <v>45833</v>
      </c>
      <c r="I10" s="8">
        <f>YEAR(Tabla3[[#This Row],[FECHA DE FIN DE CONVENIO]])-YEAR(Tabla3[[#This Row],[FECHA DE INICIO DE CONVENIO]])</f>
        <v>2</v>
      </c>
      <c r="J10" s="11">
        <f ca="1">IF(Tabla3[[#This Row],[FECHA DE FIN DE CONVENIO]]=0,"",_xlfn.DAYS(+Tabla3[[#This Row],[FECHA DE FIN DE CONVENIO]],$K$1))</f>
        <v>660</v>
      </c>
      <c r="K10" s="11" t="str">
        <f ca="1">IF(Tabla3[[#This Row],[FECHA DE FIN DE CONVENIO]]=0,"",IF(Tabla3[[#This Row],[DÍAS RESTANTES]]&gt;0,"ACTIVO","CADUCADO"))</f>
        <v>ACTIVO</v>
      </c>
      <c r="L10" s="6" t="s">
        <v>21</v>
      </c>
      <c r="M10" s="9" t="s">
        <v>52</v>
      </c>
      <c r="N10" s="9" t="s">
        <v>23</v>
      </c>
      <c r="O10" s="6" t="s">
        <v>53</v>
      </c>
    </row>
    <row r="11" spans="1:15" ht="57.6" x14ac:dyDescent="0.3">
      <c r="A11" s="8">
        <v>8</v>
      </c>
      <c r="B11" s="9" t="s">
        <v>54</v>
      </c>
      <c r="C11" s="6" t="s">
        <v>55</v>
      </c>
      <c r="D11" s="6" t="s">
        <v>56</v>
      </c>
      <c r="E11" s="6" t="s">
        <v>57</v>
      </c>
      <c r="F11" s="10"/>
      <c r="G11" s="10">
        <v>45063</v>
      </c>
      <c r="H11" s="10">
        <f>+Tabla3[[#This Row],[FECHA DE INICIO DE CONVENIO]]+730</f>
        <v>45793</v>
      </c>
      <c r="I11" s="8">
        <f>YEAR(Tabla3[[#This Row],[FECHA DE FIN DE CONVENIO]])-YEAR(Tabla3[[#This Row],[FECHA DE INICIO DE CONVENIO]])</f>
        <v>2</v>
      </c>
      <c r="J11" s="11">
        <f ca="1">IF(Tabla3[[#This Row],[FECHA DE FIN DE CONVENIO]]=0,"",_xlfn.DAYS(+Tabla3[[#This Row],[FECHA DE FIN DE CONVENIO]],$K$1))</f>
        <v>620</v>
      </c>
      <c r="K11" s="11" t="str">
        <f ca="1">IF(Tabla3[[#This Row],[FECHA DE FIN DE CONVENIO]]=0,"",IF(Tabla3[[#This Row],[DÍAS RESTANTES]]&gt;0,"ACTIVO","CADUCADO"))</f>
        <v>ACTIVO</v>
      </c>
      <c r="L11" s="9" t="s">
        <v>58</v>
      </c>
      <c r="M11" s="9" t="s">
        <v>59</v>
      </c>
      <c r="N11" s="9" t="s">
        <v>23</v>
      </c>
      <c r="O11" s="6"/>
    </row>
    <row r="12" spans="1:15" ht="86.4" x14ac:dyDescent="0.3">
      <c r="A12" s="8">
        <v>9</v>
      </c>
      <c r="B12" s="9" t="s">
        <v>17</v>
      </c>
      <c r="C12" s="6" t="s">
        <v>60</v>
      </c>
      <c r="D12" s="6" t="s">
        <v>61</v>
      </c>
      <c r="E12" s="12" t="s">
        <v>62</v>
      </c>
      <c r="F12" s="10"/>
      <c r="G12" s="10">
        <v>44438</v>
      </c>
      <c r="H12" s="10">
        <f>+Tabla3[[#This Row],[FECHA DE INICIO DE CONVENIO]]+730</f>
        <v>45168</v>
      </c>
      <c r="I12" s="8">
        <f>YEAR(Tabla3[[#This Row],[FECHA DE FIN DE CONVENIO]])-YEAR(Tabla3[[#This Row],[FECHA DE INICIO DE CONVENIO]])</f>
        <v>2</v>
      </c>
      <c r="J12" s="11">
        <f ca="1">IF(Tabla3[[#This Row],[FECHA DE FIN DE CONVENIO]]=0,"",_xlfn.DAYS(+Tabla3[[#This Row],[FECHA DE FIN DE CONVENIO]],$K$1))</f>
        <v>-5</v>
      </c>
      <c r="K12" s="11" t="str">
        <f ca="1">IF(Tabla3[[#This Row],[FECHA DE FIN DE CONVENIO]]=0,"",IF(Tabla3[[#This Row],[DÍAS RESTANTES]]&gt;0,"ACTIVO","CADUCADO"))</f>
        <v>CADUCADO</v>
      </c>
      <c r="L12" s="6" t="s">
        <v>63</v>
      </c>
      <c r="M12" s="9" t="s">
        <v>64</v>
      </c>
      <c r="N12" s="9" t="s">
        <v>23</v>
      </c>
      <c r="O12" s="6"/>
    </row>
    <row r="13" spans="1:15" ht="158.4" x14ac:dyDescent="0.3">
      <c r="A13" s="8">
        <v>10</v>
      </c>
      <c r="B13" s="9" t="s">
        <v>65</v>
      </c>
      <c r="C13" s="6" t="s">
        <v>66</v>
      </c>
      <c r="D13" s="6" t="s">
        <v>67</v>
      </c>
      <c r="E13" s="6" t="s">
        <v>68</v>
      </c>
      <c r="F13" s="10"/>
      <c r="G13" s="10">
        <v>43571</v>
      </c>
      <c r="H13" s="10">
        <f>+Tabla3[[#This Row],[FECHA DE INICIO DE CONVENIO]]+730</f>
        <v>44301</v>
      </c>
      <c r="I13" s="8">
        <f>YEAR(Tabla3[[#This Row],[FECHA DE FIN DE CONVENIO]])-YEAR(Tabla3[[#This Row],[FECHA DE INICIO DE CONVENIO]])</f>
        <v>2</v>
      </c>
      <c r="J13" s="11">
        <f ca="1">IF(Tabla3[[#This Row],[FECHA DE FIN DE CONVENIO]]=0,"",_xlfn.DAYS(+Tabla3[[#This Row],[FECHA DE FIN DE CONVENIO]],$K$1))</f>
        <v>-872</v>
      </c>
      <c r="K13" s="11" t="str">
        <f ca="1">IF(Tabla3[[#This Row],[FECHA DE FIN DE CONVENIO]]=0,"",IF(Tabla3[[#This Row],[DÍAS RESTANTES]]&gt;0,"ACTIVO","CADUCADO"))</f>
        <v>CADUCADO</v>
      </c>
      <c r="L13" s="9" t="s">
        <v>58</v>
      </c>
      <c r="M13" s="9" t="s">
        <v>69</v>
      </c>
      <c r="N13" s="9" t="s">
        <v>23</v>
      </c>
      <c r="O13" s="6"/>
    </row>
    <row r="14" spans="1:15" ht="86.4" x14ac:dyDescent="0.3">
      <c r="A14" s="8">
        <v>11</v>
      </c>
      <c r="B14" s="9" t="s">
        <v>17</v>
      </c>
      <c r="C14" s="6" t="s">
        <v>70</v>
      </c>
      <c r="D14" s="6" t="s">
        <v>71</v>
      </c>
      <c r="E14" s="12" t="s">
        <v>62</v>
      </c>
      <c r="F14" s="10"/>
      <c r="G14" s="10">
        <v>44390</v>
      </c>
      <c r="H14" s="10">
        <f>+Tabla3[[#This Row],[FECHA DE INICIO DE CONVENIO]]+730</f>
        <v>45120</v>
      </c>
      <c r="I14" s="8">
        <f>YEAR(Tabla3[[#This Row],[FECHA DE FIN DE CONVENIO]])-YEAR(Tabla3[[#This Row],[FECHA DE INICIO DE CONVENIO]])</f>
        <v>2</v>
      </c>
      <c r="J14" s="11">
        <f ca="1">IF(Tabla3[[#This Row],[FECHA DE FIN DE CONVENIO]]=0,"",_xlfn.DAYS(+Tabla3[[#This Row],[FECHA DE FIN DE CONVENIO]],$K$1))</f>
        <v>-53</v>
      </c>
      <c r="K14" s="11" t="str">
        <f ca="1">IF(Tabla3[[#This Row],[FECHA DE FIN DE CONVENIO]]=0,"",IF(Tabla3[[#This Row],[DÍAS RESTANTES]]&gt;0,"ACTIVO","CADUCADO"))</f>
        <v>CADUCADO</v>
      </c>
      <c r="L14" s="6" t="s">
        <v>28</v>
      </c>
      <c r="M14" s="9" t="s">
        <v>72</v>
      </c>
      <c r="N14" s="9" t="s">
        <v>23</v>
      </c>
      <c r="O14" s="6"/>
    </row>
    <row r="15" spans="1:15" ht="43.2" x14ac:dyDescent="0.3">
      <c r="A15" s="8">
        <v>12</v>
      </c>
      <c r="B15" s="9" t="s">
        <v>17</v>
      </c>
      <c r="C15" s="6" t="s">
        <v>73</v>
      </c>
      <c r="D15" s="6" t="s">
        <v>74</v>
      </c>
      <c r="E15" s="6" t="s">
        <v>75</v>
      </c>
      <c r="F15" s="10"/>
      <c r="G15" s="10">
        <v>44390</v>
      </c>
      <c r="H15" s="10">
        <f>+Tabla3[[#This Row],[FECHA DE INICIO DE CONVENIO]]+730</f>
        <v>45120</v>
      </c>
      <c r="I15" s="8">
        <f>YEAR(Tabla3[[#This Row],[FECHA DE FIN DE CONVENIO]])-YEAR(Tabla3[[#This Row],[FECHA DE INICIO DE CONVENIO]])</f>
        <v>2</v>
      </c>
      <c r="J15" s="11">
        <f ca="1">IF(Tabla3[[#This Row],[FECHA DE FIN DE CONVENIO]]=0,"",_xlfn.DAYS(+Tabla3[[#This Row],[FECHA DE FIN DE CONVENIO]],$K$1))</f>
        <v>-53</v>
      </c>
      <c r="K15" s="11" t="str">
        <f ca="1">IF(Tabla3[[#This Row],[FECHA DE FIN DE CONVENIO]]=0,"",IF(Tabla3[[#This Row],[DÍAS RESTANTES]]&gt;0,"ACTIVO","CADUCADO"))</f>
        <v>CADUCADO</v>
      </c>
      <c r="L15" s="6" t="s">
        <v>63</v>
      </c>
      <c r="M15" s="9" t="s">
        <v>76</v>
      </c>
      <c r="N15" s="9" t="s">
        <v>23</v>
      </c>
      <c r="O15" s="6"/>
    </row>
    <row r="16" spans="1:15" ht="158.4" x14ac:dyDescent="0.3">
      <c r="A16" s="8">
        <v>13</v>
      </c>
      <c r="B16" s="9" t="s">
        <v>77</v>
      </c>
      <c r="C16" s="6" t="s">
        <v>78</v>
      </c>
      <c r="D16" s="6" t="s">
        <v>79</v>
      </c>
      <c r="E16" s="6" t="s">
        <v>80</v>
      </c>
      <c r="F16" s="10">
        <v>43476</v>
      </c>
      <c r="G16" s="10">
        <v>43453</v>
      </c>
      <c r="H16" s="10">
        <f>+Tabla3[[#This Row],[FECHA DE INICIO DE CONVENIO]]+730</f>
        <v>44183</v>
      </c>
      <c r="I16" s="8">
        <f>YEAR(Tabla3[[#This Row],[FECHA DE FIN DE CONVENIO]])-YEAR(Tabla3[[#This Row],[FECHA DE INICIO DE CONVENIO]])</f>
        <v>2</v>
      </c>
      <c r="J16" s="11">
        <f ca="1">IF(Tabla3[[#This Row],[FECHA DE FIN DE CONVENIO]]=0,"",_xlfn.DAYS(+Tabla3[[#This Row],[FECHA DE FIN DE CONVENIO]],$K$1))</f>
        <v>-990</v>
      </c>
      <c r="K16" s="11" t="str">
        <f ca="1">IF(Tabla3[[#This Row],[FECHA DE FIN DE CONVENIO]]=0,"",IF(Tabla3[[#This Row],[DÍAS RESTANTES]]&gt;0,"ACTIVO","CADUCADO"))</f>
        <v>CADUCADO</v>
      </c>
      <c r="L16" s="9" t="s">
        <v>58</v>
      </c>
      <c r="M16" s="9" t="s">
        <v>81</v>
      </c>
      <c r="N16" s="9" t="s">
        <v>23</v>
      </c>
      <c r="O16" s="6"/>
    </row>
    <row r="17" spans="1:15" x14ac:dyDescent="0.3">
      <c r="A17" s="8"/>
      <c r="B17" s="9"/>
      <c r="C17" s="6"/>
      <c r="D17" s="6"/>
      <c r="E17" s="6"/>
      <c r="F17" s="10"/>
      <c r="G17" s="10"/>
      <c r="H17" s="10"/>
      <c r="I17" s="13"/>
      <c r="J17" s="11" t="str">
        <f>IF(Tabla3[[#This Row],[FECHA DE FIN DE CONVENIO]]=0,"",_xlfn.DAYS(+Tabla3[[#This Row],[FECHA DE FIN DE CONVENIO]],$K$1))</f>
        <v/>
      </c>
      <c r="K17" s="11"/>
      <c r="L17" s="9"/>
      <c r="M17" s="9"/>
      <c r="N17" s="9"/>
      <c r="O17" s="6"/>
    </row>
    <row r="18" spans="1:15" x14ac:dyDescent="0.3">
      <c r="A18" s="8"/>
      <c r="B18" s="9"/>
      <c r="C18" s="6"/>
      <c r="D18" s="6"/>
      <c r="E18" s="6"/>
      <c r="F18" s="10"/>
      <c r="G18" s="10"/>
      <c r="H18" s="10"/>
      <c r="I18" s="13"/>
      <c r="J18" s="11" t="str">
        <f>IF(Tabla3[[#This Row],[FECHA DE FIN DE CONVENIO]]=0,"",_xlfn.DAYS(+Tabla3[[#This Row],[FECHA DE FIN DE CONVENIO]],$K$1))</f>
        <v/>
      </c>
      <c r="K18" s="11" t="str">
        <f>IF(Tabla3[[#This Row],[FECHA DE FIN DE CONVENIO]]=0,"",IF(Tabla3[[#This Row],[DÍAS RESTANTES]]&gt;0,"ACTIVO","CADUCADO"))</f>
        <v/>
      </c>
      <c r="L18" s="9"/>
      <c r="M18" s="9"/>
      <c r="N18" s="9"/>
      <c r="O18" s="6"/>
    </row>
    <row r="19" spans="1:15" x14ac:dyDescent="0.3">
      <c r="A19" s="8"/>
      <c r="B19" s="9"/>
      <c r="C19" s="6"/>
      <c r="D19" s="6"/>
      <c r="E19" s="6"/>
      <c r="F19" s="10"/>
      <c r="G19" s="10"/>
      <c r="H19" s="10"/>
      <c r="I19" s="13"/>
      <c r="J19" s="11" t="str">
        <f>IF(Tabla3[[#This Row],[FECHA DE FIN DE CONVENIO]]=0,"",_xlfn.DAYS(+Tabla3[[#This Row],[FECHA DE FIN DE CONVENIO]],$K$1))</f>
        <v/>
      </c>
      <c r="K19" s="11" t="str">
        <f>IF(Tabla3[[#This Row],[FECHA DE FIN DE CONVENIO]]=0,"",IF(Tabla3[[#This Row],[DÍAS RESTANTES]]&gt;0,"ACTIVO","CADUCADO"))</f>
        <v/>
      </c>
      <c r="L19" s="9"/>
      <c r="M19" s="9"/>
      <c r="N19" s="9"/>
      <c r="O19" s="6"/>
    </row>
    <row r="20" spans="1:15" x14ac:dyDescent="0.3">
      <c r="A20" s="8"/>
      <c r="B20" s="9"/>
      <c r="C20" s="6"/>
      <c r="D20" s="6"/>
      <c r="E20" s="6"/>
      <c r="F20" s="10"/>
      <c r="G20" s="10"/>
      <c r="H20" s="10"/>
      <c r="I20" s="13"/>
      <c r="J20" s="11" t="str">
        <f>IF(Tabla3[[#This Row],[FECHA DE FIN DE CONVENIO]]=0,"",_xlfn.DAYS(+Tabla3[[#This Row],[FECHA DE FIN DE CONVENIO]],$K$1))</f>
        <v/>
      </c>
      <c r="K20" s="11" t="str">
        <f>IF(Tabla3[[#This Row],[FECHA DE FIN DE CONVENIO]]=0,"",IF(Tabla3[[#This Row],[DÍAS RESTANTES]]&gt;0,"ACTIVO","CADUCADO"))</f>
        <v/>
      </c>
      <c r="L20" s="9"/>
      <c r="M20" s="9"/>
      <c r="N20" s="9"/>
      <c r="O20" s="6"/>
    </row>
    <row r="21" spans="1:15" x14ac:dyDescent="0.3">
      <c r="A21" s="8"/>
      <c r="B21" s="9"/>
      <c r="C21" s="6"/>
      <c r="D21" s="6"/>
      <c r="E21" s="6"/>
      <c r="F21" s="10"/>
      <c r="G21" s="10"/>
      <c r="H21" s="10"/>
      <c r="I21" s="13"/>
      <c r="J21" s="11" t="str">
        <f>IF(Tabla3[[#This Row],[FECHA DE FIN DE CONVENIO]]=0,"",_xlfn.DAYS(+Tabla3[[#This Row],[FECHA DE FIN DE CONVENIO]],$K$1))</f>
        <v/>
      </c>
      <c r="K21" s="11" t="str">
        <f>IF(Tabla3[[#This Row],[FECHA DE FIN DE CONVENIO]]=0,"",IF(Tabla3[[#This Row],[DÍAS RESTANTES]]&gt;0,"ACTIVO","CADUCADO"))</f>
        <v/>
      </c>
      <c r="L21" s="9"/>
      <c r="M21" s="9"/>
      <c r="N21" s="9"/>
      <c r="O21" s="6"/>
    </row>
  </sheetData>
  <mergeCells count="1">
    <mergeCell ref="A1:G1"/>
  </mergeCells>
  <conditionalFormatting sqref="J3:J21">
    <cfRule type="cellIs" dxfId="19" priority="2" operator="lessThan">
      <formula>0</formula>
    </cfRule>
  </conditionalFormatting>
  <conditionalFormatting sqref="J4:J21">
    <cfRule type="cellIs" dxfId="18" priority="1" operator="between">
      <formula>0</formula>
      <formula>60</formula>
    </cfRule>
    <cfRule type="cellIs" dxfId="17" priority="3" operator="greaterThan">
      <formula>0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Convenios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2023-09-05T01:00:46Z</dcterms:created>
  <dcterms:modified xsi:type="dcterms:W3CDTF">2023-09-05T01:01:16Z</dcterms:modified>
</cp:coreProperties>
</file>